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"/>
    </mc:Choice>
  </mc:AlternateContent>
  <xr:revisionPtr revIDLastSave="0" documentId="13_ncr:1_{243BFBBC-AD8E-40F7-B457-D7BF48AAC034}" xr6:coauthVersionLast="47" xr6:coauthVersionMax="47" xr10:uidLastSave="{00000000-0000-0000-0000-000000000000}"/>
  <bookViews>
    <workbookView xWindow="1885" yWindow="135" windowWidth="14375" windowHeight="10825" xr2:uid="{00000000-000D-0000-FFFF-FFFF00000000}"/>
  </bookViews>
  <sheets>
    <sheet name="Landscape" sheetId="1" r:id="rId1"/>
    <sheet name="Portrait" sheetId="2" r:id="rId2"/>
  </sheets>
  <definedNames>
    <definedName name="_xlnm.Print_Area" localSheetId="0">Landscape!$A$1:$I$36</definedName>
    <definedName name="_xlnm.Print_Area" localSheetId="1">Portrait!$A$1:$D$51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26" i="1"/>
  <c r="I23" i="1"/>
  <c r="I14" i="1"/>
  <c r="I19" i="1"/>
  <c r="I18" i="1"/>
  <c r="I17" i="1"/>
  <c r="I16" i="1"/>
  <c r="I12" i="1"/>
  <c r="I6" i="1"/>
  <c r="D26" i="1" l="1"/>
  <c r="D16" i="1"/>
  <c r="D15" i="1"/>
  <c r="D12" i="1"/>
  <c r="D11" i="1"/>
  <c r="D10" i="1"/>
  <c r="D9" i="1"/>
  <c r="D8" i="1"/>
  <c r="D7" i="1"/>
  <c r="I35" i="1"/>
  <c r="H32" i="1"/>
  <c r="G32" i="1"/>
  <c r="I32" i="1" s="1"/>
  <c r="B28" i="1"/>
  <c r="C28" i="1" l="1"/>
  <c r="D28" i="1" l="1"/>
  <c r="D53" i="2"/>
  <c r="B50" i="2"/>
  <c r="D49" i="2"/>
  <c r="D48" i="2"/>
  <c r="D47" i="2"/>
  <c r="D45" i="2"/>
  <c r="D44" i="2"/>
  <c r="D42" i="2"/>
  <c r="D39" i="2"/>
  <c r="D36" i="2"/>
  <c r="D35" i="2"/>
  <c r="D34" i="2"/>
  <c r="D33" i="2"/>
  <c r="D32" i="2"/>
  <c r="D31" i="2"/>
  <c r="D30" i="2"/>
  <c r="D29" i="2"/>
  <c r="D23" i="2"/>
  <c r="C23" i="2"/>
  <c r="C50" i="2" s="1"/>
  <c r="D50" i="2" l="1"/>
  <c r="D19" i="2" l="1"/>
  <c r="C19" i="2" l="1"/>
  <c r="B19" i="2" l="1"/>
</calcChain>
</file>

<file path=xl/sharedStrings.xml><?xml version="1.0" encoding="utf-8"?>
<sst xmlns="http://schemas.openxmlformats.org/spreadsheetml/2006/main" count="129" uniqueCount="87">
  <si>
    <t>Springfield Library</t>
  </si>
  <si>
    <t>TOTAL</t>
  </si>
  <si>
    <t>Springfield Center, New York</t>
  </si>
  <si>
    <t>Programs</t>
  </si>
  <si>
    <t>Operating Income</t>
  </si>
  <si>
    <t>Local Public Funds - Town of Springfield</t>
  </si>
  <si>
    <t>Interest, Dividends, Investment Income</t>
  </si>
  <si>
    <t>Operating Expenses</t>
  </si>
  <si>
    <t>Books</t>
  </si>
  <si>
    <t>Cleaning Supplies</t>
  </si>
  <si>
    <t>2019 Balance Forward</t>
  </si>
  <si>
    <t>Local Public Funds - CV-SCS</t>
  </si>
  <si>
    <t>Budget</t>
  </si>
  <si>
    <t>Actual</t>
  </si>
  <si>
    <t>Income</t>
  </si>
  <si>
    <t>Gifts &amp; Endowments</t>
  </si>
  <si>
    <t>Amazon Smile</t>
  </si>
  <si>
    <t>Expenses</t>
  </si>
  <si>
    <t>DVDs</t>
  </si>
  <si>
    <t>Postage &amp; Freight</t>
  </si>
  <si>
    <t>Bank Charges</t>
  </si>
  <si>
    <t>Library Charges - Photocopies</t>
  </si>
  <si>
    <t>Sales Tax</t>
  </si>
  <si>
    <t>Fundraising</t>
  </si>
  <si>
    <t xml:space="preserve">     2019 Annual Appeal</t>
  </si>
  <si>
    <t xml:space="preserve">     Summer Program</t>
  </si>
  <si>
    <t xml:space="preserve">     Rambling Ryans</t>
  </si>
  <si>
    <t>Facilities</t>
  </si>
  <si>
    <t>Fundraising - 2020 Annual Appeal</t>
  </si>
  <si>
    <t>4CLS - Local Library Services Aid (LLSA)</t>
  </si>
  <si>
    <t>Amazon Prime Annual Fee</t>
  </si>
  <si>
    <t>4CLS Automation</t>
  </si>
  <si>
    <t>4CLS Cataloging Fee</t>
  </si>
  <si>
    <t>4CLS Gift Processing Fee</t>
  </si>
  <si>
    <t>Covid Supplies</t>
  </si>
  <si>
    <t>2020 Final Budget vs. Actual</t>
  </si>
  <si>
    <t>Variance</t>
  </si>
  <si>
    <t>Net Balance</t>
  </si>
  <si>
    <t>2020 NET PROFIT</t>
  </si>
  <si>
    <t>Local Public Funds - CVSCSD</t>
  </si>
  <si>
    <t>Library Charges - Photocopy</t>
  </si>
  <si>
    <t>Insurance</t>
  </si>
  <si>
    <t>Accountant Consulting Fee</t>
  </si>
  <si>
    <t xml:space="preserve">     New York State Unemployment</t>
  </si>
  <si>
    <t xml:space="preserve">     Payroll Withholding Taxes</t>
  </si>
  <si>
    <t>Travel &amp; Training</t>
  </si>
  <si>
    <t xml:space="preserve">     Wages - Echo Weller</t>
  </si>
  <si>
    <t xml:space="preserve">     Wages - Emily Mayton</t>
  </si>
  <si>
    <t xml:space="preserve">     Wages - Gretchen Miller</t>
  </si>
  <si>
    <t xml:space="preserve">     Wages - Sam Brigham</t>
  </si>
  <si>
    <t>Payroll TOTAL</t>
  </si>
  <si>
    <t>Office &amp; Library Supplies</t>
  </si>
  <si>
    <t>Telecommunications</t>
  </si>
  <si>
    <t>Grants</t>
  </si>
  <si>
    <t>4CLS Download Zone</t>
  </si>
  <si>
    <t>4CLS Large Print Circuit</t>
  </si>
  <si>
    <t>4CLS Online Fee</t>
  </si>
  <si>
    <t>4CLS Research Center</t>
  </si>
  <si>
    <t>4CLS Video Circuit</t>
  </si>
  <si>
    <t>Print Materials</t>
  </si>
  <si>
    <t>Electronic Materials</t>
  </si>
  <si>
    <t>Reimbursement - Town of Springfield</t>
  </si>
  <si>
    <t>Other Materials</t>
  </si>
  <si>
    <t>Equipment</t>
  </si>
  <si>
    <t>Checking Account 5062 Balance Forward</t>
  </si>
  <si>
    <t>2021 Actual Income &amp; Expenses</t>
  </si>
  <si>
    <t xml:space="preserve">     2020 Annual Appeal ($245.00)</t>
  </si>
  <si>
    <t xml:space="preserve">     2021 Annual Appeal ($5,395.00)</t>
  </si>
  <si>
    <t xml:space="preserve">     Book Sale ($269.70)</t>
  </si>
  <si>
    <t>Janice Whipple Estate</t>
  </si>
  <si>
    <t>Noel H. Dries Estate</t>
  </si>
  <si>
    <t>Book Replacement</t>
  </si>
  <si>
    <t>Springfield Fire Department Donation</t>
  </si>
  <si>
    <t>Speaker's Fees</t>
  </si>
  <si>
    <t xml:space="preserve">     Wages - Barbara Stephenson ($545.58)</t>
  </si>
  <si>
    <t xml:space="preserve">     Wages - Bethany Williams ($1,543.10)</t>
  </si>
  <si>
    <t xml:space="preserve">     Wages - Gretchen Miller ($382.19)</t>
  </si>
  <si>
    <t xml:space="preserve">     Wages - Hanna Conbeer ($12,419.78)</t>
  </si>
  <si>
    <t>Note: The Balance Forward amount is calculated by subtracting any uncashed checks from 2020 from the Beginning Balance in the January 2021 statement.</t>
  </si>
  <si>
    <t>Income &amp; Investments</t>
  </si>
  <si>
    <t xml:space="preserve">     Recycling ($2749.96)</t>
  </si>
  <si>
    <t xml:space="preserve">     Community Foundation of Otsego County ($2,600.00)</t>
  </si>
  <si>
    <t xml:space="preserve">     Community Foundation of Southern New York ($1,491.26)</t>
  </si>
  <si>
    <t xml:space="preserve">     4CLS Early Literacy Grant ($1,094.26)</t>
  </si>
  <si>
    <t xml:space="preserve">     American Library Association LTC ($3,000.00)</t>
  </si>
  <si>
    <t xml:space="preserve">     Stewart's Foundation ($1,250.00)</t>
  </si>
  <si>
    <t>2021 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</si>
</sst>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name val="Book Antiqua"/>
      <family val="1"/>
    </font>
    <font>
      <b/>
      <i/>
      <sz val="10"/>
      <color rgb="FF000000"/>
      <name val="Book Antiqua"/>
      <family val="1"/>
    </font>
    <font>
      <i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  <xf numFmtId="164" fontId="5" fillId="0" borderId="0" xfId="0" applyNumberFormat="1" applyFont="1" applyBorder="1"/>
    <xf numFmtId="0" fontId="5" fillId="0" borderId="0" xfId="0" applyFont="1"/>
    <xf numFmtId="0" fontId="0" fillId="0" borderId="1" xfId="0" applyBorder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164" fontId="8" fillId="0" borderId="1" xfId="0" applyNumberFormat="1" applyFont="1" applyBorder="1"/>
    <xf numFmtId="164" fontId="9" fillId="0" borderId="4" xfId="0" applyNumberFormat="1" applyFont="1" applyBorder="1"/>
    <xf numFmtId="0" fontId="0" fillId="0" borderId="0" xfId="0" applyFill="1" applyBorder="1"/>
    <xf numFmtId="8" fontId="10" fillId="0" borderId="4" xfId="0" applyNumberFormat="1" applyFont="1" applyBorder="1" applyAlignment="1">
      <alignment horizontal="center" vertical="center"/>
    </xf>
    <xf numFmtId="0" fontId="11" fillId="0" borderId="1" xfId="0" applyFont="1" applyBorder="1"/>
    <xf numFmtId="164" fontId="11" fillId="0" borderId="1" xfId="0" applyNumberFormat="1" applyFont="1" applyBorder="1"/>
    <xf numFmtId="0" fontId="13" fillId="0" borderId="1" xfId="0" applyFont="1" applyBorder="1"/>
    <xf numFmtId="164" fontId="15" fillId="0" borderId="4" xfId="0" applyNumberFormat="1" applyFont="1" applyBorder="1"/>
    <xf numFmtId="0" fontId="11" fillId="0" borderId="8" xfId="0" applyFont="1" applyBorder="1"/>
    <xf numFmtId="0" fontId="11" fillId="0" borderId="5" xfId="0" applyFont="1" applyBorder="1"/>
    <xf numFmtId="164" fontId="12" fillId="0" borderId="1" xfId="0" applyNumberFormat="1" applyFont="1" applyBorder="1"/>
    <xf numFmtId="164" fontId="16" fillId="0" borderId="1" xfId="0" applyNumberFormat="1" applyFont="1" applyBorder="1"/>
    <xf numFmtId="164" fontId="11" fillId="0" borderId="1" xfId="0" applyNumberFormat="1" applyFont="1" applyFill="1" applyBorder="1"/>
    <xf numFmtId="164" fontId="11" fillId="0" borderId="2" xfId="0" applyNumberFormat="1" applyFont="1" applyBorder="1"/>
    <xf numFmtId="0" fontId="14" fillId="0" borderId="6" xfId="0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16" fillId="0" borderId="1" xfId="0" applyNumberFormat="1" applyFont="1" applyFill="1" applyBorder="1"/>
    <xf numFmtId="0" fontId="1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/>
    <xf numFmtId="164" fontId="8" fillId="0" borderId="9" xfId="0" applyNumberFormat="1" applyFont="1" applyFill="1" applyBorder="1"/>
    <xf numFmtId="0" fontId="0" fillId="0" borderId="9" xfId="0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0" fontId="14" fillId="0" borderId="0" xfId="0" applyFont="1" applyBorder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0" borderId="0" xfId="0" applyNumberFormat="1"/>
    <xf numFmtId="0" fontId="1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4" zoomScale="80" zoomScaleNormal="80" workbookViewId="0">
      <selection activeCell="C31" sqref="C31"/>
    </sheetView>
  </sheetViews>
  <sheetFormatPr defaultRowHeight="14.75" x14ac:dyDescent="0.75"/>
  <cols>
    <col min="1" max="1" width="50.31640625" customWidth="1"/>
    <col min="2" max="3" width="10.36328125" bestFit="1" customWidth="1"/>
    <col min="4" max="4" width="10" bestFit="1" customWidth="1"/>
    <col min="5" max="5" width="1.1796875" customWidth="1"/>
    <col min="6" max="6" width="33.90625" bestFit="1" customWidth="1"/>
    <col min="7" max="8" width="10.36328125" bestFit="1" customWidth="1"/>
    <col min="9" max="9" width="12.26953125" bestFit="1" customWidth="1"/>
    <col min="10" max="10" width="8.90625" bestFit="1" customWidth="1"/>
  </cols>
  <sheetData>
    <row r="1" spans="1:9" ht="28" x14ac:dyDescent="1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0.5" x14ac:dyDescent="0.9">
      <c r="A2" s="47" t="s">
        <v>65</v>
      </c>
      <c r="B2" s="47"/>
      <c r="C2" s="47"/>
      <c r="D2" s="47"/>
      <c r="E2" s="47"/>
      <c r="F2" s="47"/>
      <c r="G2" s="47"/>
      <c r="H2" s="47"/>
      <c r="I2" s="47"/>
    </row>
    <row r="3" spans="1:9" ht="16" customHeight="1" x14ac:dyDescent="0.8">
      <c r="A3" s="50"/>
      <c r="B3" s="50"/>
      <c r="E3" s="17"/>
    </row>
    <row r="4" spans="1:9" x14ac:dyDescent="0.75">
      <c r="A4" s="43" t="s">
        <v>12</v>
      </c>
      <c r="B4" s="43"/>
      <c r="C4" s="30" t="s">
        <v>13</v>
      </c>
      <c r="D4" s="30" t="s">
        <v>36</v>
      </c>
      <c r="E4" s="34"/>
      <c r="F4" s="48" t="s">
        <v>12</v>
      </c>
      <c r="G4" s="49"/>
      <c r="H4" s="30" t="s">
        <v>13</v>
      </c>
      <c r="I4" s="30" t="s">
        <v>36</v>
      </c>
    </row>
    <row r="5" spans="1:9" x14ac:dyDescent="0.75">
      <c r="A5" s="43" t="s">
        <v>4</v>
      </c>
      <c r="B5" s="43"/>
      <c r="C5" s="30" t="s">
        <v>14</v>
      </c>
      <c r="D5" s="30" t="s">
        <v>14</v>
      </c>
      <c r="E5" s="34"/>
      <c r="F5" s="44" t="s">
        <v>7</v>
      </c>
      <c r="G5" s="45"/>
      <c r="H5" s="30" t="s">
        <v>17</v>
      </c>
      <c r="I5" s="30" t="s">
        <v>17</v>
      </c>
    </row>
    <row r="6" spans="1:9" x14ac:dyDescent="0.75">
      <c r="A6" s="42" t="s">
        <v>64</v>
      </c>
      <c r="B6" s="20">
        <v>5815.6</v>
      </c>
      <c r="C6" s="20">
        <v>5815.6</v>
      </c>
      <c r="D6" s="20"/>
      <c r="E6" s="35"/>
      <c r="F6" s="23" t="s">
        <v>50</v>
      </c>
      <c r="G6" s="20">
        <v>16000</v>
      </c>
      <c r="H6" s="27">
        <v>14890.65</v>
      </c>
      <c r="I6" s="20">
        <f>SUM(G6-H6)</f>
        <v>1109.3500000000004</v>
      </c>
    </row>
    <row r="7" spans="1:9" x14ac:dyDescent="0.75">
      <c r="A7" s="19" t="s">
        <v>5</v>
      </c>
      <c r="B7" s="20">
        <v>15000</v>
      </c>
      <c r="C7" s="20">
        <v>15000</v>
      </c>
      <c r="D7" s="20">
        <f>SUM(C7-B7)</f>
        <v>0</v>
      </c>
      <c r="E7" s="35"/>
      <c r="F7" s="19" t="s">
        <v>77</v>
      </c>
      <c r="G7" s="12"/>
      <c r="H7" s="20"/>
      <c r="I7" s="12"/>
    </row>
    <row r="8" spans="1:9" x14ac:dyDescent="0.75">
      <c r="A8" s="19" t="s">
        <v>39</v>
      </c>
      <c r="B8" s="20">
        <v>750</v>
      </c>
      <c r="C8" s="20">
        <v>750</v>
      </c>
      <c r="D8" s="20">
        <f t="shared" ref="D8:D12" si="0">SUM(C8-B8)</f>
        <v>0</v>
      </c>
      <c r="E8" s="35"/>
      <c r="F8" s="19" t="s">
        <v>75</v>
      </c>
      <c r="G8" s="20"/>
      <c r="H8" s="20"/>
      <c r="I8" s="25"/>
    </row>
    <row r="9" spans="1:9" x14ac:dyDescent="0.75">
      <c r="A9" s="19" t="s">
        <v>29</v>
      </c>
      <c r="B9" s="20">
        <v>1500</v>
      </c>
      <c r="C9" s="20">
        <v>1630.96</v>
      </c>
      <c r="D9" s="20">
        <f t="shared" si="0"/>
        <v>130.96000000000004</v>
      </c>
      <c r="E9" s="35"/>
      <c r="F9" s="19" t="s">
        <v>76</v>
      </c>
      <c r="G9" s="20"/>
      <c r="H9" s="20"/>
      <c r="I9" s="25"/>
    </row>
    <row r="10" spans="1:9" x14ac:dyDescent="0.75">
      <c r="A10" s="19" t="s">
        <v>79</v>
      </c>
      <c r="B10" s="20">
        <v>100</v>
      </c>
      <c r="C10" s="20">
        <v>151.29</v>
      </c>
      <c r="D10" s="20">
        <f t="shared" si="0"/>
        <v>51.289999999999992</v>
      </c>
      <c r="E10" s="36"/>
      <c r="F10" s="19" t="s">
        <v>74</v>
      </c>
      <c r="G10" s="20"/>
      <c r="H10" s="20"/>
      <c r="I10" s="25"/>
    </row>
    <row r="11" spans="1:9" x14ac:dyDescent="0.75">
      <c r="A11" s="19" t="s">
        <v>15</v>
      </c>
      <c r="B11" s="20">
        <v>500</v>
      </c>
      <c r="C11" s="20">
        <v>270</v>
      </c>
      <c r="D11" s="25">
        <f t="shared" si="0"/>
        <v>-230</v>
      </c>
      <c r="E11" s="36"/>
      <c r="F11" s="24" t="s">
        <v>43</v>
      </c>
      <c r="G11" s="20"/>
      <c r="H11" s="20">
        <v>16.66</v>
      </c>
      <c r="I11" s="25"/>
    </row>
    <row r="12" spans="1:9" x14ac:dyDescent="0.75">
      <c r="A12" s="19" t="s">
        <v>16</v>
      </c>
      <c r="B12" s="20">
        <v>10</v>
      </c>
      <c r="C12" s="20">
        <v>17.46</v>
      </c>
      <c r="D12" s="20">
        <f t="shared" si="0"/>
        <v>7.4600000000000009</v>
      </c>
      <c r="E12" s="35"/>
      <c r="F12" s="24" t="s">
        <v>44</v>
      </c>
      <c r="G12" s="20">
        <v>6000</v>
      </c>
      <c r="H12" s="20">
        <v>5675.55</v>
      </c>
      <c r="I12" s="20">
        <f>SUM(G12-H12)</f>
        <v>324.44999999999982</v>
      </c>
    </row>
    <row r="13" spans="1:9" x14ac:dyDescent="0.75">
      <c r="A13" s="19" t="s">
        <v>69</v>
      </c>
      <c r="B13" s="20"/>
      <c r="C13" s="20">
        <v>2000</v>
      </c>
      <c r="D13" s="25"/>
      <c r="E13" s="36"/>
      <c r="F13" s="24" t="s">
        <v>32</v>
      </c>
      <c r="G13" s="20"/>
      <c r="H13" s="20">
        <v>352.75</v>
      </c>
      <c r="I13" s="26"/>
    </row>
    <row r="14" spans="1:9" x14ac:dyDescent="0.75">
      <c r="A14" s="19" t="s">
        <v>70</v>
      </c>
      <c r="B14" s="20"/>
      <c r="C14" s="20">
        <v>10000</v>
      </c>
      <c r="D14" s="20"/>
      <c r="E14" s="35"/>
      <c r="F14" s="24" t="s">
        <v>54</v>
      </c>
      <c r="G14" s="20">
        <v>50</v>
      </c>
      <c r="H14" s="20">
        <v>50</v>
      </c>
      <c r="I14" s="20">
        <f>SUM(G14-H14)</f>
        <v>0</v>
      </c>
    </row>
    <row r="15" spans="1:9" x14ac:dyDescent="0.75">
      <c r="A15" s="19" t="s">
        <v>40</v>
      </c>
      <c r="B15" s="20">
        <v>50</v>
      </c>
      <c r="C15" s="20">
        <v>109.5</v>
      </c>
      <c r="D15" s="20">
        <f t="shared" ref="D15:D16" si="1">SUM(C15-B15)</f>
        <v>59.5</v>
      </c>
      <c r="E15" s="35"/>
      <c r="F15" s="24" t="s">
        <v>33</v>
      </c>
      <c r="G15" s="20"/>
      <c r="H15" s="20">
        <v>2</v>
      </c>
      <c r="I15" s="26"/>
    </row>
    <row r="16" spans="1:9" x14ac:dyDescent="0.75">
      <c r="A16" s="19" t="s">
        <v>23</v>
      </c>
      <c r="B16" s="20">
        <v>5500</v>
      </c>
      <c r="C16" s="20">
        <v>5909.7</v>
      </c>
      <c r="D16" s="20">
        <f t="shared" si="1"/>
        <v>409.69999999999982</v>
      </c>
      <c r="E16" s="37"/>
      <c r="F16" s="19" t="s">
        <v>55</v>
      </c>
      <c r="G16" s="20">
        <v>200</v>
      </c>
      <c r="H16" s="20">
        <v>200</v>
      </c>
      <c r="I16" s="20">
        <f t="shared" ref="I16:I19" si="2">SUM(G16-H16)</f>
        <v>0</v>
      </c>
    </row>
    <row r="17" spans="1:9" x14ac:dyDescent="0.75">
      <c r="A17" s="19" t="s">
        <v>66</v>
      </c>
      <c r="B17" s="20"/>
      <c r="C17" s="20"/>
      <c r="D17" s="20"/>
      <c r="E17" s="38"/>
      <c r="F17" s="19" t="s">
        <v>56</v>
      </c>
      <c r="G17" s="20">
        <v>4693</v>
      </c>
      <c r="H17" s="20">
        <v>4693</v>
      </c>
      <c r="I17" s="20">
        <f t="shared" si="2"/>
        <v>0</v>
      </c>
    </row>
    <row r="18" spans="1:9" x14ac:dyDescent="0.75">
      <c r="A18" s="19" t="s">
        <v>67</v>
      </c>
      <c r="B18" s="20"/>
      <c r="C18" s="20"/>
      <c r="D18" s="20"/>
      <c r="E18" s="39"/>
      <c r="F18" s="19" t="s">
        <v>57</v>
      </c>
      <c r="G18" s="20">
        <v>115</v>
      </c>
      <c r="H18" s="20">
        <v>115</v>
      </c>
      <c r="I18" s="20">
        <f t="shared" si="2"/>
        <v>0</v>
      </c>
    </row>
    <row r="19" spans="1:9" x14ac:dyDescent="0.75">
      <c r="A19" s="19" t="s">
        <v>68</v>
      </c>
      <c r="B19" s="20"/>
      <c r="C19" s="21"/>
      <c r="D19" s="20"/>
      <c r="F19" s="19" t="s">
        <v>58</v>
      </c>
      <c r="G19" s="20">
        <v>200</v>
      </c>
      <c r="H19" s="20">
        <v>200</v>
      </c>
      <c r="I19" s="20">
        <f t="shared" si="2"/>
        <v>0</v>
      </c>
    </row>
    <row r="20" spans="1:9" x14ac:dyDescent="0.75">
      <c r="A20" s="19" t="s">
        <v>53</v>
      </c>
      <c r="B20" s="20"/>
      <c r="C20" s="20">
        <v>9435.52</v>
      </c>
      <c r="D20" s="20"/>
      <c r="F20" s="19" t="s">
        <v>71</v>
      </c>
      <c r="G20" s="20"/>
      <c r="H20" s="20">
        <v>49.97</v>
      </c>
      <c r="I20" s="25"/>
    </row>
    <row r="21" spans="1:9" x14ac:dyDescent="0.75">
      <c r="A21" s="19" t="s">
        <v>81</v>
      </c>
      <c r="B21" s="20"/>
      <c r="C21" s="20"/>
      <c r="D21" s="20"/>
      <c r="F21" s="19" t="s">
        <v>60</v>
      </c>
      <c r="G21" s="20"/>
      <c r="H21" s="20">
        <v>12.95</v>
      </c>
      <c r="I21" s="25"/>
    </row>
    <row r="22" spans="1:9" x14ac:dyDescent="0.75">
      <c r="A22" s="19" t="s">
        <v>82</v>
      </c>
      <c r="B22" s="20"/>
      <c r="C22" s="20"/>
      <c r="D22" s="20"/>
      <c r="F22" s="19" t="s">
        <v>63</v>
      </c>
      <c r="G22" s="20"/>
      <c r="H22" s="20">
        <v>4400.6499999999996</v>
      </c>
      <c r="I22" s="25"/>
    </row>
    <row r="23" spans="1:9" x14ac:dyDescent="0.75">
      <c r="A23" s="19" t="s">
        <v>83</v>
      </c>
      <c r="B23" s="20"/>
      <c r="C23" s="20"/>
      <c r="D23" s="20"/>
      <c r="F23" s="19" t="s">
        <v>41</v>
      </c>
      <c r="G23" s="20">
        <v>1400</v>
      </c>
      <c r="H23" s="20">
        <v>1259.73</v>
      </c>
      <c r="I23" s="20">
        <f>SUM(G23-H23)</f>
        <v>140.26999999999998</v>
      </c>
    </row>
    <row r="24" spans="1:9" x14ac:dyDescent="0.75">
      <c r="A24" s="19" t="s">
        <v>84</v>
      </c>
      <c r="B24" s="20"/>
      <c r="C24" s="20"/>
      <c r="D24" s="20"/>
      <c r="F24" s="19" t="s">
        <v>51</v>
      </c>
      <c r="G24" s="20">
        <v>1000</v>
      </c>
      <c r="H24" s="20">
        <v>620.75</v>
      </c>
      <c r="I24" s="25"/>
    </row>
    <row r="25" spans="1:9" x14ac:dyDescent="0.75">
      <c r="A25" s="19" t="s">
        <v>85</v>
      </c>
      <c r="B25" s="28"/>
      <c r="C25" s="20"/>
      <c r="D25" s="28"/>
      <c r="F25" s="19" t="s">
        <v>62</v>
      </c>
      <c r="G25" s="20"/>
      <c r="H25" s="20">
        <v>817.98</v>
      </c>
      <c r="I25" s="25"/>
    </row>
    <row r="26" spans="1:9" x14ac:dyDescent="0.75">
      <c r="A26" s="19" t="s">
        <v>3</v>
      </c>
      <c r="B26" s="28">
        <v>2500</v>
      </c>
      <c r="C26" s="20">
        <v>2749.96</v>
      </c>
      <c r="D26" s="20">
        <f t="shared" ref="D26" si="3">SUM(C26-B26)</f>
        <v>249.96000000000004</v>
      </c>
      <c r="F26" s="19" t="s">
        <v>19</v>
      </c>
      <c r="G26" s="20">
        <v>1200</v>
      </c>
      <c r="H26" s="20">
        <v>1180.19</v>
      </c>
      <c r="I26" s="20">
        <f>SUM(G26-H26)</f>
        <v>19.809999999999945</v>
      </c>
    </row>
    <row r="27" spans="1:9" ht="15.5" thickBot="1" x14ac:dyDescent="0.9">
      <c r="A27" s="19" t="s">
        <v>80</v>
      </c>
      <c r="B27" s="28"/>
      <c r="C27" s="20"/>
      <c r="D27" s="28"/>
      <c r="F27" s="19" t="s">
        <v>59</v>
      </c>
      <c r="G27" s="20"/>
      <c r="H27" s="20">
        <v>1181.03</v>
      </c>
      <c r="I27" s="25"/>
    </row>
    <row r="28" spans="1:9" ht="15.5" thickBot="1" x14ac:dyDescent="0.9">
      <c r="A28" s="55" t="s">
        <v>1</v>
      </c>
      <c r="B28" s="22">
        <f>SUM(B6:B27)</f>
        <v>31725.599999999999</v>
      </c>
      <c r="C28" s="22">
        <f>SUM(C6:C27)</f>
        <v>53839.99</v>
      </c>
      <c r="D28" s="22">
        <f t="shared" ref="D28" si="4">SUM(C28-B28)</f>
        <v>22114.39</v>
      </c>
      <c r="F28" s="19" t="s">
        <v>61</v>
      </c>
      <c r="G28" s="20"/>
      <c r="H28" s="20">
        <v>1250</v>
      </c>
      <c r="I28" s="25"/>
    </row>
    <row r="29" spans="1:9" x14ac:dyDescent="0.75">
      <c r="A29" s="13"/>
      <c r="B29" s="4"/>
      <c r="F29" s="19" t="s">
        <v>73</v>
      </c>
      <c r="G29" s="20"/>
      <c r="H29" s="20">
        <v>783.85</v>
      </c>
      <c r="I29" s="25"/>
    </row>
    <row r="30" spans="1:9" x14ac:dyDescent="0.75">
      <c r="A30" s="13"/>
      <c r="B30" s="4"/>
      <c r="F30" s="19" t="s">
        <v>72</v>
      </c>
      <c r="G30" s="20"/>
      <c r="H30" s="20">
        <v>50</v>
      </c>
      <c r="I30" s="33"/>
    </row>
    <row r="31" spans="1:9" ht="15.5" thickBot="1" x14ac:dyDescent="0.9">
      <c r="A31" s="13"/>
      <c r="B31" s="4"/>
      <c r="C31" s="54"/>
      <c r="F31" s="19" t="s">
        <v>52</v>
      </c>
      <c r="G31" s="28">
        <v>700</v>
      </c>
      <c r="H31" s="28">
        <v>603.09</v>
      </c>
      <c r="I31" s="20">
        <f>SUM(G31-H31)</f>
        <v>96.909999999999968</v>
      </c>
    </row>
    <row r="32" spans="1:9" ht="15.5" thickBot="1" x14ac:dyDescent="0.9">
      <c r="A32" s="13"/>
      <c r="B32" s="4"/>
      <c r="F32" s="40" t="s">
        <v>1</v>
      </c>
      <c r="G32" s="22">
        <f>SUM(G1:G31)</f>
        <v>31558</v>
      </c>
      <c r="H32" s="22">
        <f>SUM(H5:H31)</f>
        <v>38405.799999999996</v>
      </c>
      <c r="I32" s="22">
        <f>SUM(H32-G32)</f>
        <v>6847.7999999999956</v>
      </c>
    </row>
    <row r="34" spans="1:9" ht="15.5" thickBot="1" x14ac:dyDescent="0.9">
      <c r="A34" s="13"/>
      <c r="B34" s="4"/>
      <c r="F34" s="32"/>
      <c r="G34" s="31" t="s">
        <v>14</v>
      </c>
      <c r="H34" s="31" t="s">
        <v>17</v>
      </c>
      <c r="I34" s="31" t="s">
        <v>37</v>
      </c>
    </row>
    <row r="35" spans="1:9" ht="15.5" thickBot="1" x14ac:dyDescent="0.9">
      <c r="A35" s="13"/>
      <c r="B35" s="4"/>
      <c r="F35" s="32" t="s">
        <v>86</v>
      </c>
      <c r="G35" s="18">
        <v>53839.99</v>
      </c>
      <c r="H35" s="18">
        <v>38405.800000000003</v>
      </c>
      <c r="I35" s="18">
        <f>SUM(G35-H35)</f>
        <v>15434.189999999995</v>
      </c>
    </row>
    <row r="37" spans="1:9" x14ac:dyDescent="0.75">
      <c r="A37" s="41" t="s">
        <v>78</v>
      </c>
    </row>
  </sheetData>
  <mergeCells count="7">
    <mergeCell ref="A5:B5"/>
    <mergeCell ref="F5:G5"/>
    <mergeCell ref="A1:I1"/>
    <mergeCell ref="A2:I2"/>
    <mergeCell ref="F4:G4"/>
    <mergeCell ref="A3:B3"/>
    <mergeCell ref="A4:B4"/>
  </mergeCells>
  <printOptions horizontalCentered="1"/>
  <pageMargins left="0" right="0" top="0.5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53"/>
  <sheetViews>
    <sheetView topLeftCell="A37" zoomScale="80" zoomScaleNormal="80" workbookViewId="0">
      <selection activeCell="G52" sqref="G52"/>
    </sheetView>
  </sheetViews>
  <sheetFormatPr defaultRowHeight="14.75" x14ac:dyDescent="0.75"/>
  <cols>
    <col min="1" max="1" width="46" customWidth="1"/>
    <col min="2" max="3" width="10.36328125" bestFit="1" customWidth="1"/>
    <col min="4" max="4" width="12.26953125" bestFit="1" customWidth="1"/>
  </cols>
  <sheetData>
    <row r="1" spans="1:4" ht="28" x14ac:dyDescent="1.2">
      <c r="A1" s="46" t="s">
        <v>0</v>
      </c>
      <c r="B1" s="46"/>
      <c r="C1" s="46"/>
      <c r="D1" s="46"/>
    </row>
    <row r="2" spans="1:4" ht="15.75" x14ac:dyDescent="0.75">
      <c r="A2" s="51" t="s">
        <v>2</v>
      </c>
      <c r="B2" s="51"/>
      <c r="C2" s="51"/>
      <c r="D2" s="51"/>
    </row>
    <row r="3" spans="1:4" ht="20.5" x14ac:dyDescent="0.9">
      <c r="A3" s="47" t="s">
        <v>35</v>
      </c>
      <c r="B3" s="47"/>
      <c r="C3" s="47"/>
      <c r="D3" s="47"/>
    </row>
    <row r="4" spans="1:4" ht="6.5" customHeight="1" x14ac:dyDescent="0.8">
      <c r="A4" s="50"/>
      <c r="B4" s="50"/>
    </row>
    <row r="5" spans="1:4" ht="14.5" customHeight="1" x14ac:dyDescent="0.75">
      <c r="A5" s="52" t="s">
        <v>12</v>
      </c>
      <c r="B5" s="53"/>
      <c r="C5" s="8" t="s">
        <v>13</v>
      </c>
      <c r="D5" s="14" t="s">
        <v>36</v>
      </c>
    </row>
    <row r="6" spans="1:4" x14ac:dyDescent="0.75">
      <c r="A6" s="52" t="s">
        <v>4</v>
      </c>
      <c r="B6" s="53"/>
      <c r="C6" s="8" t="s">
        <v>14</v>
      </c>
      <c r="D6" s="14" t="s">
        <v>14</v>
      </c>
    </row>
    <row r="7" spans="1:4" x14ac:dyDescent="0.75">
      <c r="A7" s="1" t="s">
        <v>10</v>
      </c>
      <c r="B7" s="2">
        <v>9000</v>
      </c>
      <c r="C7" s="2">
        <v>9000</v>
      </c>
      <c r="D7" s="2">
        <v>0</v>
      </c>
    </row>
    <row r="8" spans="1:4" x14ac:dyDescent="0.75">
      <c r="A8" s="1" t="s">
        <v>5</v>
      </c>
      <c r="B8" s="2">
        <v>15000</v>
      </c>
      <c r="C8" s="2">
        <v>16250</v>
      </c>
      <c r="D8" s="2">
        <v>1250</v>
      </c>
    </row>
    <row r="9" spans="1:4" x14ac:dyDescent="0.75">
      <c r="A9" s="1" t="s">
        <v>11</v>
      </c>
      <c r="B9" s="2">
        <v>750</v>
      </c>
      <c r="C9" s="2">
        <v>750</v>
      </c>
      <c r="D9" s="2">
        <v>0</v>
      </c>
    </row>
    <row r="10" spans="1:4" x14ac:dyDescent="0.75">
      <c r="A10" s="1" t="s">
        <v>6</v>
      </c>
      <c r="B10" s="2">
        <v>300</v>
      </c>
      <c r="C10" s="2">
        <v>307.8</v>
      </c>
      <c r="D10" s="2">
        <v>7.8</v>
      </c>
    </row>
    <row r="11" spans="1:4" x14ac:dyDescent="0.75">
      <c r="A11" s="1" t="s">
        <v>15</v>
      </c>
      <c r="B11" s="2">
        <v>2000</v>
      </c>
      <c r="C11" s="2">
        <v>111</v>
      </c>
      <c r="D11" s="15">
        <v>-1889</v>
      </c>
    </row>
    <row r="12" spans="1:4" x14ac:dyDescent="0.75">
      <c r="A12" s="1" t="s">
        <v>29</v>
      </c>
      <c r="B12" s="2">
        <v>1250</v>
      </c>
      <c r="C12" s="2">
        <v>1137.1600000000001</v>
      </c>
      <c r="D12" s="15">
        <v>-113</v>
      </c>
    </row>
    <row r="13" spans="1:4" x14ac:dyDescent="0.75">
      <c r="A13" s="1" t="s">
        <v>16</v>
      </c>
      <c r="B13" s="2">
        <v>10</v>
      </c>
      <c r="C13" s="2">
        <v>18.84</v>
      </c>
      <c r="D13" s="2">
        <v>8.84</v>
      </c>
    </row>
    <row r="14" spans="1:4" x14ac:dyDescent="0.75">
      <c r="A14" s="1" t="s">
        <v>21</v>
      </c>
      <c r="B14" s="2">
        <v>100</v>
      </c>
      <c r="C14" s="2">
        <v>46</v>
      </c>
      <c r="D14" s="15">
        <v>-54</v>
      </c>
    </row>
    <row r="15" spans="1:4" x14ac:dyDescent="0.75">
      <c r="A15" s="1" t="s">
        <v>23</v>
      </c>
      <c r="B15" s="2">
        <v>5000</v>
      </c>
      <c r="C15" s="2"/>
      <c r="D15" s="2"/>
    </row>
    <row r="16" spans="1:4" x14ac:dyDescent="0.75">
      <c r="A16" s="1" t="s">
        <v>24</v>
      </c>
      <c r="B16" s="2"/>
      <c r="C16" s="2">
        <v>5845</v>
      </c>
      <c r="D16" s="2">
        <v>845</v>
      </c>
    </row>
    <row r="17" spans="1:6" x14ac:dyDescent="0.75">
      <c r="A17" s="1" t="s">
        <v>3</v>
      </c>
      <c r="B17" s="2">
        <v>1000</v>
      </c>
      <c r="C17" s="12"/>
      <c r="D17" s="12"/>
    </row>
    <row r="18" spans="1:6" ht="15.5" thickBot="1" x14ac:dyDescent="0.9">
      <c r="A18" s="9" t="s">
        <v>25</v>
      </c>
      <c r="B18" s="10"/>
      <c r="C18" s="2">
        <v>200</v>
      </c>
      <c r="D18" s="15">
        <v>-800</v>
      </c>
    </row>
    <row r="19" spans="1:6" ht="15.5" thickBot="1" x14ac:dyDescent="0.9">
      <c r="A19" s="5" t="s">
        <v>1</v>
      </c>
      <c r="B19" s="7">
        <f>SUM(B6:B17)</f>
        <v>34410</v>
      </c>
      <c r="C19" s="7">
        <f>SUM(C6:C18)</f>
        <v>33665.800000000003</v>
      </c>
      <c r="D19" s="16">
        <f>SUM(D6:D18)</f>
        <v>-744.36</v>
      </c>
    </row>
    <row r="20" spans="1:6" ht="6" customHeight="1" x14ac:dyDescent="0.75">
      <c r="A20" s="3"/>
      <c r="B20" s="4"/>
    </row>
    <row r="21" spans="1:6" x14ac:dyDescent="0.75">
      <c r="A21" s="48" t="s">
        <v>12</v>
      </c>
      <c r="B21" s="49"/>
      <c r="C21" s="30" t="s">
        <v>13</v>
      </c>
      <c r="D21" s="30" t="s">
        <v>36</v>
      </c>
    </row>
    <row r="22" spans="1:6" x14ac:dyDescent="0.75">
      <c r="A22" s="44" t="s">
        <v>7</v>
      </c>
      <c r="B22" s="45"/>
      <c r="C22" s="30" t="s">
        <v>17</v>
      </c>
      <c r="D22" s="30" t="s">
        <v>17</v>
      </c>
    </row>
    <row r="23" spans="1:6" x14ac:dyDescent="0.75">
      <c r="A23" s="23" t="s">
        <v>50</v>
      </c>
      <c r="B23" s="20">
        <v>16439.400000000001</v>
      </c>
      <c r="C23" s="27">
        <f>SUM(C24:C27)</f>
        <v>5403.5</v>
      </c>
      <c r="D23" s="20">
        <f>SUM(B23-C23)</f>
        <v>11035.900000000001</v>
      </c>
    </row>
    <row r="24" spans="1:6" x14ac:dyDescent="0.75">
      <c r="A24" s="19" t="s">
        <v>46</v>
      </c>
      <c r="B24" s="12"/>
      <c r="C24" s="20">
        <v>3383.98</v>
      </c>
      <c r="D24" s="12"/>
    </row>
    <row r="25" spans="1:6" x14ac:dyDescent="0.75">
      <c r="A25" s="19" t="s">
        <v>47</v>
      </c>
      <c r="B25" s="20"/>
      <c r="C25" s="20">
        <v>622.29</v>
      </c>
      <c r="D25" s="25"/>
    </row>
    <row r="26" spans="1:6" x14ac:dyDescent="0.75">
      <c r="A26" s="19" t="s">
        <v>48</v>
      </c>
      <c r="B26" s="20"/>
      <c r="C26" s="20">
        <v>1208.25</v>
      </c>
      <c r="D26" s="25"/>
    </row>
    <row r="27" spans="1:6" x14ac:dyDescent="0.75">
      <c r="A27" s="19" t="s">
        <v>49</v>
      </c>
      <c r="B27" s="20"/>
      <c r="C27" s="20">
        <v>188.98</v>
      </c>
      <c r="D27" s="25"/>
    </row>
    <row r="28" spans="1:6" x14ac:dyDescent="0.75">
      <c r="A28" s="24" t="s">
        <v>43</v>
      </c>
      <c r="B28" s="20"/>
      <c r="C28" s="20">
        <v>2733.3</v>
      </c>
      <c r="D28" s="25">
        <v>-2733.3</v>
      </c>
    </row>
    <row r="29" spans="1:6" x14ac:dyDescent="0.75">
      <c r="A29" s="24" t="s">
        <v>44</v>
      </c>
      <c r="B29" s="20">
        <v>3560.6</v>
      </c>
      <c r="C29" s="20">
        <v>1780.9</v>
      </c>
      <c r="D29" s="26">
        <f>SUM(B29-C29)</f>
        <v>1779.6999999999998</v>
      </c>
      <c r="E29" s="6"/>
      <c r="F29" s="6"/>
    </row>
    <row r="30" spans="1:6" x14ac:dyDescent="0.75">
      <c r="A30" s="24" t="s">
        <v>31</v>
      </c>
      <c r="B30" s="20">
        <v>5500</v>
      </c>
      <c r="C30" s="20">
        <v>5461</v>
      </c>
      <c r="D30" s="26">
        <f t="shared" ref="D30:D36" si="0">SUM(B30-C30)</f>
        <v>39</v>
      </c>
      <c r="E30" s="13"/>
      <c r="F30" s="13"/>
    </row>
    <row r="31" spans="1:6" x14ac:dyDescent="0.75">
      <c r="A31" s="24" t="s">
        <v>32</v>
      </c>
      <c r="B31" s="20">
        <v>80</v>
      </c>
      <c r="C31" s="20">
        <v>49</v>
      </c>
      <c r="D31" s="26">
        <f t="shared" si="0"/>
        <v>31</v>
      </c>
      <c r="E31" s="13"/>
      <c r="F31" s="13"/>
    </row>
    <row r="32" spans="1:6" x14ac:dyDescent="0.75">
      <c r="A32" s="24" t="s">
        <v>33</v>
      </c>
      <c r="B32" s="20">
        <v>50</v>
      </c>
      <c r="C32" s="20">
        <v>7.5</v>
      </c>
      <c r="D32" s="26">
        <f t="shared" si="0"/>
        <v>42.5</v>
      </c>
      <c r="E32" s="6"/>
      <c r="F32" s="6"/>
    </row>
    <row r="33" spans="1:6" x14ac:dyDescent="0.75">
      <c r="A33" s="24" t="s">
        <v>20</v>
      </c>
      <c r="B33" s="20">
        <v>100</v>
      </c>
      <c r="C33" s="20">
        <v>43.87</v>
      </c>
      <c r="D33" s="26">
        <f t="shared" si="0"/>
        <v>56.13</v>
      </c>
      <c r="E33" s="6"/>
      <c r="F33" s="4"/>
    </row>
    <row r="34" spans="1:6" x14ac:dyDescent="0.75">
      <c r="A34" s="24" t="s">
        <v>8</v>
      </c>
      <c r="B34" s="20">
        <v>1300</v>
      </c>
      <c r="C34" s="20">
        <v>217.63</v>
      </c>
      <c r="D34" s="26">
        <f t="shared" si="0"/>
        <v>1082.3699999999999</v>
      </c>
      <c r="E34" s="6"/>
      <c r="F34" s="4"/>
    </row>
    <row r="35" spans="1:6" x14ac:dyDescent="0.75">
      <c r="A35" s="19" t="s">
        <v>18</v>
      </c>
      <c r="B35" s="20">
        <v>1300</v>
      </c>
      <c r="C35" s="20">
        <v>180.92</v>
      </c>
      <c r="D35" s="26">
        <f t="shared" si="0"/>
        <v>1119.08</v>
      </c>
      <c r="E35" s="6"/>
      <c r="F35" s="4"/>
    </row>
    <row r="36" spans="1:6" x14ac:dyDescent="0.75">
      <c r="A36" s="19" t="s">
        <v>41</v>
      </c>
      <c r="B36" s="20">
        <v>1300</v>
      </c>
      <c r="C36" s="20">
        <v>1188.72</v>
      </c>
      <c r="D36" s="26">
        <f t="shared" si="0"/>
        <v>111.27999999999997</v>
      </c>
      <c r="E36" s="6"/>
      <c r="F36" s="4"/>
    </row>
    <row r="37" spans="1:6" x14ac:dyDescent="0.75">
      <c r="A37" s="19" t="s">
        <v>9</v>
      </c>
      <c r="B37" s="20">
        <v>100</v>
      </c>
      <c r="C37" s="20">
        <v>149.97999999999999</v>
      </c>
      <c r="D37" s="25">
        <v>-49.98</v>
      </c>
      <c r="E37" s="13"/>
      <c r="F37" s="4"/>
    </row>
    <row r="38" spans="1:6" x14ac:dyDescent="0.75">
      <c r="A38" s="19" t="s">
        <v>34</v>
      </c>
      <c r="B38" s="20"/>
      <c r="C38" s="20">
        <v>30.19</v>
      </c>
      <c r="D38" s="25">
        <v>30.19</v>
      </c>
      <c r="E38" s="6"/>
      <c r="F38" s="4"/>
    </row>
    <row r="39" spans="1:6" x14ac:dyDescent="0.75">
      <c r="A39" s="19" t="s">
        <v>42</v>
      </c>
      <c r="B39" s="20">
        <v>300</v>
      </c>
      <c r="C39" s="20">
        <v>100</v>
      </c>
      <c r="D39" s="26">
        <f t="shared" ref="D39" si="1">SUM(B39-C39)</f>
        <v>200</v>
      </c>
      <c r="E39" s="11"/>
      <c r="F39" s="4"/>
    </row>
    <row r="40" spans="1:6" x14ac:dyDescent="0.75">
      <c r="A40" s="19" t="s">
        <v>27</v>
      </c>
      <c r="B40" s="20"/>
      <c r="C40" s="20">
        <v>826.91</v>
      </c>
      <c r="D40" s="25">
        <v>-826.91</v>
      </c>
      <c r="E40" s="6"/>
      <c r="F40" s="4"/>
    </row>
    <row r="41" spans="1:6" x14ac:dyDescent="0.75">
      <c r="A41" s="19" t="s">
        <v>51</v>
      </c>
      <c r="B41" s="20">
        <v>550</v>
      </c>
      <c r="C41" s="20">
        <v>1044.55</v>
      </c>
      <c r="D41" s="25">
        <v>-499.55</v>
      </c>
      <c r="E41" s="6"/>
      <c r="F41" s="4"/>
    </row>
    <row r="42" spans="1:6" x14ac:dyDescent="0.75">
      <c r="A42" s="19" t="s">
        <v>19</v>
      </c>
      <c r="B42" s="20">
        <v>50</v>
      </c>
      <c r="C42" s="20">
        <v>20.85</v>
      </c>
      <c r="D42" s="26">
        <f>SUM(B42-C42)</f>
        <v>29.15</v>
      </c>
      <c r="E42" s="6"/>
      <c r="F42" s="4"/>
    </row>
    <row r="43" spans="1:6" x14ac:dyDescent="0.75">
      <c r="A43" s="19" t="s">
        <v>22</v>
      </c>
      <c r="B43" s="20"/>
      <c r="C43" s="20">
        <v>3.02</v>
      </c>
      <c r="D43" s="25">
        <v>-3.02</v>
      </c>
      <c r="E43" s="6"/>
      <c r="F43" s="4"/>
    </row>
    <row r="44" spans="1:6" x14ac:dyDescent="0.75">
      <c r="A44" s="19" t="s">
        <v>30</v>
      </c>
      <c r="B44" s="20">
        <v>130</v>
      </c>
      <c r="C44" s="27">
        <v>119</v>
      </c>
      <c r="D44" s="33">
        <f>SUM(B44-C44)</f>
        <v>11</v>
      </c>
      <c r="E44" s="11"/>
      <c r="F44" s="4"/>
    </row>
    <row r="45" spans="1:6" x14ac:dyDescent="0.75">
      <c r="A45" s="19" t="s">
        <v>28</v>
      </c>
      <c r="B45" s="20">
        <v>700</v>
      </c>
      <c r="C45" s="27">
        <v>617.23</v>
      </c>
      <c r="D45" s="33">
        <f>SUM(B45-C45)</f>
        <v>82.769999999999982</v>
      </c>
      <c r="E45" s="6"/>
      <c r="F45" s="4"/>
    </row>
    <row r="46" spans="1:6" x14ac:dyDescent="0.75">
      <c r="A46" s="19" t="s">
        <v>3</v>
      </c>
      <c r="B46" s="20">
        <v>2000</v>
      </c>
      <c r="C46" s="21"/>
      <c r="D46" s="21"/>
      <c r="E46" s="6"/>
      <c r="F46" s="4"/>
    </row>
    <row r="47" spans="1:6" x14ac:dyDescent="0.75">
      <c r="A47" s="19" t="s">
        <v>26</v>
      </c>
      <c r="B47" s="20"/>
      <c r="C47" s="20">
        <v>42.08</v>
      </c>
      <c r="D47" s="33">
        <f>SUM(B46-C47)</f>
        <v>1957.92</v>
      </c>
      <c r="E47" s="6"/>
      <c r="F47" s="4"/>
    </row>
    <row r="48" spans="1:6" x14ac:dyDescent="0.75">
      <c r="A48" s="19" t="s">
        <v>45</v>
      </c>
      <c r="B48" s="20">
        <v>300</v>
      </c>
      <c r="C48" s="20">
        <v>35.08</v>
      </c>
      <c r="D48" s="33">
        <f>SUM(B48-C48)</f>
        <v>264.92</v>
      </c>
    </row>
    <row r="49" spans="1:4" ht="10" customHeight="1" thickBot="1" x14ac:dyDescent="0.9">
      <c r="A49" s="19" t="s">
        <v>52</v>
      </c>
      <c r="B49" s="28">
        <v>650</v>
      </c>
      <c r="C49" s="28">
        <v>593.24</v>
      </c>
      <c r="D49" s="33">
        <f>SUM(B49-C49)</f>
        <v>56.759999999999991</v>
      </c>
    </row>
    <row r="50" spans="1:4" ht="15.5" thickBot="1" x14ac:dyDescent="0.9">
      <c r="A50" s="29" t="s">
        <v>1</v>
      </c>
      <c r="B50" s="22">
        <f>SUM(B23:B49)</f>
        <v>34410</v>
      </c>
      <c r="C50" s="22">
        <f>SUM(C23,C28:C49)</f>
        <v>20648.47</v>
      </c>
      <c r="D50" s="22">
        <f>SUM(B50-C50)</f>
        <v>13761.529999999999</v>
      </c>
    </row>
    <row r="52" spans="1:4" ht="15.5" thickBot="1" x14ac:dyDescent="0.9">
      <c r="A52" s="32"/>
      <c r="B52" s="31" t="s">
        <v>14</v>
      </c>
      <c r="C52" s="31" t="s">
        <v>17</v>
      </c>
      <c r="D52" s="31" t="s">
        <v>37</v>
      </c>
    </row>
    <row r="53" spans="1:4" ht="15.5" thickBot="1" x14ac:dyDescent="0.9">
      <c r="A53" s="32" t="s">
        <v>38</v>
      </c>
      <c r="B53" s="18">
        <v>33665.800000000003</v>
      </c>
      <c r="C53" s="18">
        <v>20648.47</v>
      </c>
      <c r="D53" s="18">
        <f>SUM(B53-C53)</f>
        <v>13017.330000000002</v>
      </c>
    </row>
  </sheetData>
  <mergeCells count="8">
    <mergeCell ref="A1:D1"/>
    <mergeCell ref="A2:D2"/>
    <mergeCell ref="A3:D3"/>
    <mergeCell ref="A22:B22"/>
    <mergeCell ref="A6:B6"/>
    <mergeCell ref="A5:B5"/>
    <mergeCell ref="A21:B21"/>
    <mergeCell ref="A4:B4"/>
  </mergeCells>
  <printOptions horizontalCentered="1"/>
  <pageMargins left="0.7" right="0.7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2022-11-20T03:43:40Z</cp:lastPrinted>
  <dcterms:created xsi:type="dcterms:W3CDTF">2019-02-11T16:13:47Z</dcterms:created>
  <dcterms:modified xsi:type="dcterms:W3CDTF">2022-12-06T03:36:47Z</dcterms:modified>
</cp:coreProperties>
</file>